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ля сайта\8. Август\Грушина 8\"/>
    </mc:Choice>
  </mc:AlternateContent>
  <xr:revisionPtr revIDLastSave="0" documentId="13_ncr:1_{92A1D85E-ABBF-4380-AFBD-9283A9709E7D}" xr6:coauthVersionLast="45" xr6:coauthVersionMax="45" xr10:uidLastSave="{00000000-0000-0000-0000-000000000000}"/>
  <bookViews>
    <workbookView xWindow="-120" yWindow="-120" windowWidth="20730" windowHeight="11160" tabRatio="944" activeTab="3" xr2:uid="{00000000-000D-0000-FFFF-FFFF00000000}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21" l="1"/>
  <c r="I7" i="21" s="1"/>
  <c r="I6" i="21"/>
  <c r="H5" i="21"/>
  <c r="I5" i="21" s="1"/>
  <c r="H4" i="21"/>
  <c r="I4" i="21" s="1"/>
  <c r="I8" i="21" s="1"/>
  <c r="G6" i="22" l="1"/>
</calcChain>
</file>

<file path=xl/sharedStrings.xml><?xml version="1.0" encoding="utf-8"?>
<sst xmlns="http://schemas.openxmlformats.org/spreadsheetml/2006/main" count="70" uniqueCount="64">
  <si>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</si>
  <si>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</si>
  <si>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</si>
  <si>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</si>
  <si>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</si>
  <si>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</si>
  <si>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</si>
  <si>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</si>
  <si>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</si>
  <si>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</si>
  <si>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</si>
  <si>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</si>
  <si>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</si>
  <si>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</si>
  <si>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</si>
  <si>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</si>
  <si>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</si>
  <si>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</si>
  <si>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</si>
  <si>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</si>
  <si>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</si>
  <si>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</si>
  <si>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</si>
  <si>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</si>
  <si>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</si>
  <si>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</si>
  <si>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</si>
  <si>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</si>
  <si>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</si>
  <si>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</si>
  <si>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</si>
  <si>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</si>
  <si>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</si>
  <si>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</si>
  <si>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</si>
  <si>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</si>
  <si>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</si>
  <si>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</si>
  <si>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</si>
  <si>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</si>
  <si>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</si>
  <si>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</si>
  <si>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</si>
  <si>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</si>
  <si>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</si>
  <si>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</si>
  <si>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</si>
  <si>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(5*4*3,6)=(7)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</si>
  <si>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</si>
  <si>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</si>
  <si>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</si>
  <si>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</si>
  <si>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</si>
  <si>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</si>
  <si>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</si>
  <si>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</si>
  <si>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</si>
  <si>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</si>
  <si>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</si>
  <si>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</si>
  <si>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показаний общего прибора учета тепловой энергии за Август 2020г.</t>
  </si>
  <si>
    <t>Отчет по вывозу ТКО за Август 2020 г.</t>
  </si>
  <si>
    <t>Расчет платы за коммунальные услуги по гаражу за Август 2020 года</t>
  </si>
  <si>
    <t>СПРАВОЧНАЯ ИНФОРМАЦИЯ потребление коммунальных услуг в доме ул.Ак. Грушина, д.8   Август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</si>
</sst>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.00_р_._-;\-* #,##0.00_р_._-;_-* \-??_р_._-;_-@_-"/>
    <numFmt numFmtId="168" formatCode="_-* #,##0.000_р_._-;\-* #,##0.000_р_._-;_-* \-??_р_._-;_-@_-"/>
    <numFmt numFmtId="169" formatCode="0.0"/>
    <numFmt numFmtId="170" formatCode="_-* #,##0.00\ _р_._-;\-* #,##0.00\ _р_._-;_-* &quot;-&quot;??\ _р_._-;_-@_-"/>
    <numFmt numFmtId="171" formatCode="_(* #,##0.00_);_(* \(#,##0.00\);_(* &quot;-&quot;??_);_(@_)"/>
    <numFmt numFmtId="175" formatCode="_-* #,##0.0_р_._-;\-* #,##0.0_р_._-;_-* \-??_р_._-;_-@_-"/>
    <numFmt numFmtId="176" formatCode="_-* #,##0.000_р_._-;\-* #,##0.000_р_._-;_-* &quot;-&quot;??_р_._-;_-@_-"/>
    <numFmt numFmtId="177" formatCode="_-* #,##0\ _₽_-;\-* #,##0\ _₽_-;_-* &quot;-&quot;??\ _₽_-;_-@_-"/>
    <numFmt numFmtId="181" formatCode="_-* #,##0.0000_р_._-;\-* #,##0.0000_р_._-;_-* &quot;-&quot;??_р_._-;_-@_-"/>
    <numFmt numFmtId="182" formatCode="_-* #,##0.0_р_._-;\-* #,##0.0_р_._-;_-* &quot;-&quot;??_р_._-;_-@_-"/>
  </numFmts>
  <fonts count="3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2">
    <xf numFmtId="0" fontId="0" fillId="0" borderId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6" fillId="0" borderId="0"/>
    <xf numFmtId="0" fontId="5" fillId="0" borderId="0"/>
    <xf numFmtId="170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17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/>
    <xf numFmtId="0" fontId="11" fillId="0" borderId="0" xfId="0" applyFont="1" applyAlignment="1">
      <alignment horizontal="center"/>
    </xf>
    <xf numFmtId="166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166" fontId="12" fillId="0" borderId="1" xfId="1" applyNumberFormat="1" applyFont="1" applyBorder="1" applyAlignment="1" applyProtection="1">
      <alignment horizontal="center" vertical="center" wrapText="1"/>
    </xf>
    <xf numFmtId="166" fontId="9" fillId="0" borderId="0" xfId="1" applyNumberFormat="1" applyFont="1"/>
    <xf numFmtId="0" fontId="0" fillId="0" borderId="0" xfId="0" applyBorder="1"/>
    <xf numFmtId="0" fontId="11" fillId="0" borderId="1" xfId="1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0" fillId="0" borderId="0" xfId="0" applyNumberFormat="1"/>
    <xf numFmtId="166" fontId="12" fillId="2" borderId="1" xfId="1" applyNumberFormat="1" applyFont="1" applyFill="1" applyBorder="1" applyAlignment="1" applyProtection="1">
      <alignment horizontal="center" vertical="center"/>
    </xf>
    <xf numFmtId="166" fontId="12" fillId="2" borderId="1" xfId="1" applyNumberFormat="1" applyFont="1" applyFill="1" applyBorder="1" applyAlignment="1" applyProtection="1">
      <alignment horizontal="center" vertical="center"/>
    </xf>
    <xf numFmtId="166" fontId="6" fillId="0" borderId="0" xfId="1" applyNumberFormat="1" applyFont="1"/>
    <xf numFmtId="165" fontId="0" fillId="0" borderId="0" xfId="1" applyFont="1"/>
    <xf numFmtId="166" fontId="8" fillId="0" borderId="0" xfId="1" applyNumberFormat="1" applyFont="1"/>
    <xf numFmtId="0" fontId="0" fillId="0" borderId="0" xfId="0" applyAlignment="1"/>
    <xf numFmtId="0" fontId="17" fillId="0" borderId="0" xfId="0" applyFont="1" applyAlignment="1"/>
    <xf numFmtId="0" fontId="18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169" fontId="18" fillId="0" borderId="1" xfId="0" applyNumberFormat="1" applyFont="1" applyBorder="1" applyAlignment="1">
      <alignment horizontal="center" wrapText="1"/>
    </xf>
    <xf numFmtId="169" fontId="18" fillId="0" borderId="3" xfId="0" applyNumberFormat="1" applyFont="1" applyBorder="1" applyAlignment="1">
      <alignment horizontal="center" wrapText="1"/>
    </xf>
    <xf numFmtId="1" fontId="18" fillId="0" borderId="1" xfId="0" applyNumberFormat="1" applyFont="1" applyBorder="1" applyAlignment="1">
      <alignment horizontal="center" vertical="center" wrapText="1"/>
    </xf>
    <xf numFmtId="166" fontId="12" fillId="3" borderId="1" xfId="1" applyNumberFormat="1" applyFont="1" applyFill="1" applyBorder="1" applyAlignment="1" applyProtection="1">
      <alignment horizontal="center" vertical="center"/>
    </xf>
    <xf numFmtId="1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165" fontId="14" fillId="0" borderId="0" xfId="1" applyFont="1"/>
    <xf numFmtId="166" fontId="12" fillId="2" borderId="7" xfId="1" applyNumberFormat="1" applyFont="1" applyFill="1" applyBorder="1" applyAlignment="1" applyProtection="1">
      <alignment horizontal="center" vertical="center"/>
    </xf>
    <xf numFmtId="0" fontId="0" fillId="0" borderId="0" xfId="0" applyAlignment="1"/>
    <xf numFmtId="176" fontId="14" fillId="0" borderId="0" xfId="1" applyNumberFormat="1" applyFont="1"/>
    <xf numFmtId="165" fontId="14" fillId="0" borderId="0" xfId="1" applyNumberFormat="1" applyFont="1"/>
    <xf numFmtId="177" fontId="14" fillId="0" borderId="0" xfId="1" applyNumberFormat="1" applyFont="1"/>
    <xf numFmtId="165" fontId="14" fillId="0" borderId="0" xfId="1" applyNumberFormat="1" applyFont="1" applyBorder="1"/>
    <xf numFmtId="175" fontId="9" fillId="0" borderId="0" xfId="1" applyNumberFormat="1" applyFont="1" applyBorder="1" applyProtection="1"/>
    <xf numFmtId="165" fontId="24" fillId="0" borderId="0" xfId="1" applyNumberFormat="1" applyFont="1"/>
    <xf numFmtId="181" fontId="14" fillId="0" borderId="0" xfId="1" applyNumberFormat="1" applyFont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164" fontId="27" fillId="0" borderId="1" xfId="1" applyNumberFormat="1" applyFont="1" applyBorder="1"/>
    <xf numFmtId="2" fontId="27" fillId="0" borderId="1" xfId="0" applyNumberFormat="1" applyFont="1" applyBorder="1"/>
    <xf numFmtId="182" fontId="27" fillId="0" borderId="1" xfId="1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169" fontId="29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6" xfId="0" applyFont="1" applyBorder="1" applyAlignment="1">
      <alignment horizontal="left" wrapText="1"/>
    </xf>
    <xf numFmtId="0" fontId="27" fillId="0" borderId="2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</cellXfs>
  <cellStyles count="32">
    <cellStyle name="TableStyleLight1" xfId="2" xr:uid="{00000000-0005-0000-0000-000000000000}"/>
    <cellStyle name="Гиперссылка 2" xfId="31" xr:uid="{00000000-0005-0000-0000-000002000000}"/>
    <cellStyle name="Обычный" xfId="0" builtinId="0"/>
    <cellStyle name="Обычный 2" xfId="6" xr:uid="{00000000-0005-0000-0000-000004000000}"/>
    <cellStyle name="Обычный 2 19" xfId="16" xr:uid="{00000000-0005-0000-0000-000005000000}"/>
    <cellStyle name="Обычный 2 2" xfId="10" xr:uid="{00000000-0005-0000-0000-000006000000}"/>
    <cellStyle name="Обычный 2 20" xfId="17" xr:uid="{00000000-0005-0000-0000-000007000000}"/>
    <cellStyle name="Обычный 2 22" xfId="18" xr:uid="{00000000-0005-0000-0000-000008000000}"/>
    <cellStyle name="Обычный 2 24" xfId="19" xr:uid="{00000000-0005-0000-0000-000009000000}"/>
    <cellStyle name="Обычный 2 3" xfId="23" xr:uid="{00000000-0005-0000-0000-00000A000000}"/>
    <cellStyle name="Обычный 2 4" xfId="15" xr:uid="{00000000-0005-0000-0000-00000B000000}"/>
    <cellStyle name="Обычный 3" xfId="4" xr:uid="{00000000-0005-0000-0000-00000C000000}"/>
    <cellStyle name="Обычный 3 2" xfId="9" xr:uid="{00000000-0005-0000-0000-00000D000000}"/>
    <cellStyle name="Обычный 4" xfId="3" xr:uid="{00000000-0005-0000-0000-00000E000000}"/>
    <cellStyle name="Обычный 5" xfId="7" xr:uid="{00000000-0005-0000-0000-00000F000000}"/>
    <cellStyle name="Обычный 5 2" xfId="24" xr:uid="{00000000-0005-0000-0000-000010000000}"/>
    <cellStyle name="Обычный 5 3" xfId="14" xr:uid="{00000000-0005-0000-0000-000011000000}"/>
    <cellStyle name="Обычный 6" xfId="12" xr:uid="{00000000-0005-0000-0000-000012000000}"/>
    <cellStyle name="Обычный 6 2" xfId="22" xr:uid="{00000000-0005-0000-0000-000013000000}"/>
    <cellStyle name="Обычный 7" xfId="28" xr:uid="{00000000-0005-0000-0000-000014000000}"/>
    <cellStyle name="Обычный 8" xfId="27" xr:uid="{00000000-0005-0000-0000-000015000000}"/>
    <cellStyle name="Обычный 8 2" xfId="30" xr:uid="{00000000-0005-0000-0000-000016000000}"/>
    <cellStyle name="Процентный 2" xfId="11" xr:uid="{00000000-0005-0000-0000-000018000000}"/>
    <cellStyle name="Процентный 2 2" xfId="26" xr:uid="{00000000-0005-0000-0000-000019000000}"/>
    <cellStyle name="Процентный 2 3" xfId="20" xr:uid="{00000000-0005-0000-0000-00001A000000}"/>
    <cellStyle name="Финансовый" xfId="1" builtinId="3"/>
    <cellStyle name="Финансовый 2" xfId="5" xr:uid="{00000000-0005-0000-0000-00001C000000}"/>
    <cellStyle name="Финансовый 2 2" xfId="13" xr:uid="{00000000-0005-0000-0000-00001D000000}"/>
    <cellStyle name="Финансовый 3" xfId="8" xr:uid="{00000000-0005-0000-0000-00001E000000}"/>
    <cellStyle name="Финансовый 3 2" xfId="25" xr:uid="{00000000-0005-0000-0000-00001F000000}"/>
    <cellStyle name="Финансовый 3 3" xfId="21" xr:uid="{00000000-0005-0000-0000-000020000000}"/>
    <cellStyle name="Финансовый 4" xfId="29" xr:uid="{00000000-0005-0000-0000-000021000000}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H21"/>
  <sheetViews>
    <sheetView zoomScale="91" zoomScaleNormal="91" zoomScaleSheetLayoutView="100" workbookViewId="0">
      <selection activeCell="F20" sqref="F20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3" t="s">
        <v>2</v>
      </c>
      <c r="B2" s="53"/>
      <c r="C2" s="53"/>
      <c r="D2" s="53"/>
      <c r="E2" s="53"/>
      <c r="F2" s="53"/>
    </row>
    <row r="3" spans="1:8" ht="18.75">
      <c r="A3" s="53" t="s">
        <v>60</v>
      </c>
      <c r="B3" s="53"/>
      <c r="C3" s="53"/>
      <c r="D3" s="53"/>
      <c r="E3" s="53"/>
      <c r="F3" s="53"/>
    </row>
    <row r="4" spans="1:8" ht="15.75">
      <c r="A4" s="1"/>
      <c r="B4" s="2"/>
      <c r="C4" s="1"/>
      <c r="D4" s="1"/>
      <c r="E4" s="1"/>
    </row>
    <row r="5" spans="1:8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44</v>
      </c>
    </row>
    <row r="6" spans="1:8" ht="48" customHeight="1">
      <c r="A6" s="9">
        <v>32159</v>
      </c>
      <c r="B6" s="5" t="s">
        <v>5</v>
      </c>
      <c r="C6" s="12">
        <v>9580.86</v>
      </c>
      <c r="D6" s="11">
        <v>9624.19</v>
      </c>
      <c r="E6" s="11">
        <v>43.33</v>
      </c>
      <c r="F6" s="26">
        <v>43.33</v>
      </c>
      <c r="G6" s="30"/>
      <c r="H6" s="7"/>
    </row>
    <row r="7" spans="1:8" ht="15.75">
      <c r="A7" s="55" t="s">
        <v>45</v>
      </c>
      <c r="B7" s="55"/>
      <c r="C7" s="55"/>
      <c r="D7" s="55"/>
      <c r="E7" s="55"/>
      <c r="F7" s="2">
        <v>12377.9</v>
      </c>
    </row>
    <row r="8" spans="1:8" ht="10.5" customHeight="1">
      <c r="A8" s="54"/>
      <c r="B8" s="54"/>
      <c r="C8" s="54"/>
      <c r="D8" s="54"/>
      <c r="E8" s="54"/>
      <c r="F8" s="54"/>
    </row>
    <row r="9" spans="1:8" ht="42" customHeight="1">
      <c r="A9" s="50" t="s">
        <v>41</v>
      </c>
      <c r="B9" s="51"/>
      <c r="C9" s="51"/>
      <c r="D9" s="51"/>
      <c r="E9" s="51"/>
      <c r="F9" s="36">
        <v>402.5</v>
      </c>
    </row>
    <row r="10" spans="1:8" ht="18.75">
      <c r="A10" s="49" t="s">
        <v>42</v>
      </c>
      <c r="B10" s="49"/>
      <c r="C10" s="49"/>
      <c r="D10" s="49"/>
      <c r="E10" s="49"/>
      <c r="F10" s="32">
        <v>5.0999999999999997E-2</v>
      </c>
    </row>
    <row r="11" spans="1:8" ht="37.15" customHeight="1">
      <c r="A11" s="52" t="s">
        <v>35</v>
      </c>
      <c r="B11" s="52"/>
      <c r="C11" s="52"/>
      <c r="D11" s="52"/>
      <c r="E11" s="52"/>
      <c r="F11" s="37">
        <v>20.53</v>
      </c>
      <c r="G11" s="28"/>
    </row>
    <row r="12" spans="1:8" ht="19.149999999999999" customHeight="1">
      <c r="A12" s="49" t="s">
        <v>36</v>
      </c>
      <c r="B12" s="49"/>
      <c r="C12" s="49"/>
      <c r="D12" s="49"/>
      <c r="E12" s="49"/>
      <c r="F12" s="33">
        <v>0</v>
      </c>
    </row>
    <row r="13" spans="1:8" ht="41.45" customHeight="1">
      <c r="A13" s="52" t="s">
        <v>43</v>
      </c>
      <c r="B13" s="52"/>
      <c r="C13" s="52"/>
      <c r="D13" s="52"/>
      <c r="E13" s="52"/>
      <c r="F13" s="38">
        <v>0.1077</v>
      </c>
    </row>
    <row r="14" spans="1:8" ht="40.15" customHeight="1">
      <c r="A14" s="52" t="s">
        <v>48</v>
      </c>
      <c r="B14" s="52"/>
      <c r="C14" s="52"/>
      <c r="D14" s="52"/>
      <c r="E14" s="52"/>
      <c r="F14" s="29">
        <v>279.35000000000002</v>
      </c>
      <c r="G14" s="10"/>
    </row>
    <row r="15" spans="1:8" ht="33" customHeight="1">
      <c r="A15" s="52" t="s">
        <v>47</v>
      </c>
      <c r="B15" s="52"/>
      <c r="C15" s="52"/>
      <c r="D15" s="52"/>
      <c r="E15" s="52"/>
      <c r="F15" s="29">
        <v>904.81</v>
      </c>
      <c r="G15" s="10"/>
    </row>
    <row r="16" spans="1:8" ht="34.9" customHeight="1">
      <c r="A16" s="49" t="s">
        <v>37</v>
      </c>
      <c r="B16" s="49"/>
      <c r="C16" s="49"/>
      <c r="D16" s="49"/>
      <c r="E16" s="49"/>
      <c r="F16" s="34">
        <v>1212</v>
      </c>
    </row>
    <row r="17" spans="1:6" ht="18.75">
      <c r="A17" s="49" t="s">
        <v>38</v>
      </c>
      <c r="B17" s="49"/>
      <c r="C17" s="49"/>
      <c r="D17" s="49"/>
      <c r="E17" s="49"/>
      <c r="F17" s="33">
        <v>28.01</v>
      </c>
    </row>
    <row r="18" spans="1:6" ht="18.75">
      <c r="A18" s="49" t="s">
        <v>39</v>
      </c>
      <c r="B18" s="49"/>
      <c r="C18" s="49"/>
      <c r="D18" s="49"/>
      <c r="E18" s="49"/>
      <c r="F18" s="33">
        <v>4.01</v>
      </c>
    </row>
    <row r="19" spans="1:6" ht="18.75">
      <c r="A19" s="49" t="s">
        <v>40</v>
      </c>
      <c r="B19" s="49"/>
      <c r="C19" s="49"/>
      <c r="D19" s="49"/>
      <c r="E19" s="49"/>
      <c r="F19" s="33">
        <v>2334.61</v>
      </c>
    </row>
    <row r="20" spans="1:6" ht="54.6" customHeight="1">
      <c r="A20" s="50" t="s">
        <v>59</v>
      </c>
      <c r="B20" s="51"/>
      <c r="C20" s="51"/>
      <c r="D20" s="51"/>
      <c r="E20" s="51"/>
      <c r="F20" s="35"/>
    </row>
    <row r="21" spans="1:6" ht="66.75" customHeight="1">
      <c r="A21" s="31"/>
      <c r="B21" s="31"/>
      <c r="C21" s="31"/>
      <c r="D21" s="31"/>
      <c r="E21" s="31"/>
    </row>
  </sheetData>
  <mergeCells count="16">
    <mergeCell ref="A12:E12"/>
    <mergeCell ref="A13:E13"/>
    <mergeCell ref="A10:E10"/>
    <mergeCell ref="A11:E11"/>
    <mergeCell ref="A2:F2"/>
    <mergeCell ref="A8:F8"/>
    <mergeCell ref="A9:E9"/>
    <mergeCell ref="A3:F3"/>
    <mergeCell ref="A7:E7"/>
    <mergeCell ref="A19:E19"/>
    <mergeCell ref="A20:E20"/>
    <mergeCell ref="A14:E14"/>
    <mergeCell ref="A15:E15"/>
    <mergeCell ref="A16:E16"/>
    <mergeCell ref="A17:E17"/>
    <mergeCell ref="A18:E18"/>
  </mergeCells>
  <pageMargins left="0.23622047244094491" right="0.23622047244094491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I8"/>
  <sheetViews>
    <sheetView topLeftCell="A4" workbookViewId="0">
      <selection activeCell="I8" sqref="I8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0" t="s">
        <v>61</v>
      </c>
      <c r="B1" s="60"/>
      <c r="C1" s="60"/>
      <c r="D1" s="60"/>
      <c r="E1" s="60"/>
      <c r="F1" s="60"/>
      <c r="G1" s="60"/>
      <c r="H1" s="60"/>
    </row>
    <row r="2" spans="1:9" ht="25.5" customHeight="1"/>
    <row r="3" spans="1:9" ht="14.45" customHeight="1">
      <c r="A3" s="61" t="s">
        <v>58</v>
      </c>
      <c r="B3" s="61"/>
      <c r="C3" s="61"/>
      <c r="D3" s="61"/>
      <c r="E3" s="39" t="s">
        <v>49</v>
      </c>
      <c r="F3" s="39" t="s">
        <v>50</v>
      </c>
      <c r="G3" s="39" t="s">
        <v>51</v>
      </c>
      <c r="H3" s="39" t="s">
        <v>0</v>
      </c>
      <c r="I3" s="40" t="s">
        <v>52</v>
      </c>
    </row>
    <row r="4" spans="1:9" ht="15.75">
      <c r="A4" s="62" t="s">
        <v>53</v>
      </c>
      <c r="B4" s="62"/>
      <c r="C4" s="62"/>
      <c r="D4" s="62"/>
      <c r="E4" s="41">
        <v>11010.6</v>
      </c>
      <c r="F4" s="42">
        <v>866.1</v>
      </c>
      <c r="G4" s="42">
        <v>68.2</v>
      </c>
      <c r="H4" s="43">
        <f>G4*F4</f>
        <v>59068.020000000004</v>
      </c>
      <c r="I4" s="44">
        <f>(H4-H5)/E4</f>
        <v>5.2073293008555392</v>
      </c>
    </row>
    <row r="5" spans="1:9" ht="25.9" customHeight="1">
      <c r="A5" s="62" t="s">
        <v>54</v>
      </c>
      <c r="B5" s="62"/>
      <c r="C5" s="62"/>
      <c r="D5" s="62"/>
      <c r="E5" s="41">
        <v>1367.3</v>
      </c>
      <c r="F5" s="42">
        <v>866.1</v>
      </c>
      <c r="G5" s="42">
        <v>2</v>
      </c>
      <c r="H5" s="43">
        <f>F5*G5</f>
        <v>1732.2</v>
      </c>
      <c r="I5" s="44">
        <f>H5/86</f>
        <v>20.141860465116281</v>
      </c>
    </row>
    <row r="6" spans="1:9" ht="15.75">
      <c r="A6" s="63" t="s">
        <v>55</v>
      </c>
      <c r="B6" s="64"/>
      <c r="C6" s="64"/>
      <c r="D6" s="65"/>
      <c r="E6" s="41">
        <v>11010.6</v>
      </c>
      <c r="F6" s="42">
        <v>866.1</v>
      </c>
      <c r="G6" s="42">
        <v>9.1</v>
      </c>
      <c r="H6" s="43">
        <v>7904.03</v>
      </c>
      <c r="I6" s="44">
        <f t="shared" ref="I6" si="0">H6/E6</f>
        <v>0.71785642925907756</v>
      </c>
    </row>
    <row r="7" spans="1:9" ht="33" customHeight="1">
      <c r="A7" s="56" t="s">
        <v>56</v>
      </c>
      <c r="B7" s="57"/>
      <c r="C7" s="57"/>
      <c r="D7" s="58"/>
      <c r="E7" s="41">
        <v>11010.6</v>
      </c>
      <c r="F7" s="42"/>
      <c r="G7" s="42"/>
      <c r="H7" s="45">
        <f>59280/7</f>
        <v>8468.5714285714294</v>
      </c>
      <c r="I7" s="44">
        <f>H7/E7</f>
        <v>0.76912896922705654</v>
      </c>
    </row>
    <row r="8" spans="1:9" ht="43.15" customHeight="1">
      <c r="A8" s="59" t="s">
        <v>57</v>
      </c>
      <c r="B8" s="59"/>
      <c r="C8" s="59"/>
      <c r="D8" s="59"/>
      <c r="E8" s="46"/>
      <c r="F8" s="41"/>
      <c r="G8" s="41"/>
      <c r="H8" s="47"/>
      <c r="I8" s="48">
        <f>I4+I6+I7</f>
        <v>6.6943146993416729</v>
      </c>
    </row>
  </sheetData>
  <mergeCells count="7">
    <mergeCell ref="A7:D7"/>
    <mergeCell ref="A8:D8"/>
    <mergeCell ref="A1:H1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3"/>
  <sheetViews>
    <sheetView workbookViewId="0">
      <selection activeCell="G10" sqref="G10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6" t="s">
        <v>62</v>
      </c>
      <c r="B1" s="67"/>
      <c r="C1" s="67"/>
      <c r="D1" s="67"/>
      <c r="E1" s="67"/>
      <c r="F1" s="67"/>
      <c r="G1" s="67"/>
      <c r="H1" s="67"/>
    </row>
    <row r="3" spans="1:9" ht="18.75">
      <c r="A3" s="68" t="s">
        <v>8</v>
      </c>
      <c r="B3" s="68"/>
      <c r="C3" s="68"/>
      <c r="D3" s="68"/>
      <c r="E3" s="68"/>
      <c r="F3" s="6"/>
      <c r="G3" s="13">
        <v>6521.61</v>
      </c>
    </row>
    <row r="4" spans="1:9">
      <c r="A4" t="s">
        <v>9</v>
      </c>
      <c r="G4" s="13">
        <v>2</v>
      </c>
    </row>
    <row r="5" spans="1:9">
      <c r="A5" t="s">
        <v>10</v>
      </c>
      <c r="G5" s="13">
        <v>10</v>
      </c>
    </row>
    <row r="6" spans="1:9">
      <c r="A6" t="s">
        <v>46</v>
      </c>
      <c r="G6" s="14">
        <f>'Отопление и ГВС'!F20*1367.3</f>
        <v>0</v>
      </c>
    </row>
    <row r="7" spans="1:9">
      <c r="A7" t="s">
        <v>33</v>
      </c>
      <c r="G7" s="14">
        <v>398.97</v>
      </c>
    </row>
    <row r="9" spans="1:9" ht="21">
      <c r="A9" t="s">
        <v>11</v>
      </c>
      <c r="G9" s="15">
        <v>336.01</v>
      </c>
      <c r="H9" s="16"/>
      <c r="I9" s="16"/>
    </row>
    <row r="13" spans="1:9">
      <c r="A13" t="s">
        <v>34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18"/>
  <sheetViews>
    <sheetView tabSelected="1" workbookViewId="0">
      <selection activeCell="G11" sqref="G11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7" t="s">
        <v>63</v>
      </c>
    </row>
    <row r="2" spans="1:7">
      <c r="A2" s="69" t="s">
        <v>12</v>
      </c>
      <c r="B2" s="69" t="s">
        <v>13</v>
      </c>
      <c r="C2" s="69" t="s">
        <v>14</v>
      </c>
      <c r="D2" s="69" t="s">
        <v>15</v>
      </c>
      <c r="E2" s="69" t="s">
        <v>16</v>
      </c>
      <c r="F2" s="69"/>
      <c r="G2" s="69"/>
    </row>
    <row r="3" spans="1:7">
      <c r="A3" s="69"/>
      <c r="B3" s="69"/>
      <c r="C3" s="69"/>
      <c r="D3" s="69"/>
      <c r="E3" s="69" t="s">
        <v>17</v>
      </c>
      <c r="F3" s="69"/>
      <c r="G3" s="69" t="s">
        <v>18</v>
      </c>
    </row>
    <row r="4" spans="1:7">
      <c r="A4" s="69"/>
      <c r="B4" s="69"/>
      <c r="C4" s="69"/>
      <c r="D4" s="69"/>
      <c r="E4" s="19" t="s">
        <v>19</v>
      </c>
      <c r="F4" s="19" t="s">
        <v>20</v>
      </c>
      <c r="G4" s="69"/>
    </row>
    <row r="5" spans="1:7">
      <c r="A5" s="20" t="s">
        <v>21</v>
      </c>
      <c r="B5" s="21" t="s">
        <v>22</v>
      </c>
      <c r="C5" s="22" t="s">
        <v>23</v>
      </c>
      <c r="D5" s="22">
        <v>9624.19</v>
      </c>
      <c r="E5" s="23">
        <v>0</v>
      </c>
      <c r="F5" s="21"/>
      <c r="G5" s="24"/>
    </row>
    <row r="6" spans="1:7" ht="33.75">
      <c r="A6" s="20" t="s">
        <v>21</v>
      </c>
      <c r="B6" s="21" t="s">
        <v>24</v>
      </c>
      <c r="C6" s="22" t="s">
        <v>23</v>
      </c>
      <c r="D6" s="21"/>
      <c r="E6" s="24">
        <v>41.2</v>
      </c>
      <c r="F6" s="24">
        <v>0.8</v>
      </c>
      <c r="G6" s="24">
        <v>2.4</v>
      </c>
    </row>
    <row r="7" spans="1:7" ht="22.5">
      <c r="A7" s="20" t="s">
        <v>25</v>
      </c>
      <c r="B7" s="21" t="s">
        <v>26</v>
      </c>
      <c r="C7" s="22" t="s">
        <v>27</v>
      </c>
      <c r="D7" s="21"/>
      <c r="E7" s="23">
        <v>383</v>
      </c>
      <c r="F7" s="23">
        <v>7.2</v>
      </c>
      <c r="G7" s="23">
        <v>22.3</v>
      </c>
    </row>
    <row r="8" spans="1:7">
      <c r="A8" s="20" t="s">
        <v>25</v>
      </c>
      <c r="B8" s="21" t="s">
        <v>28</v>
      </c>
      <c r="C8" s="22" t="s">
        <v>27</v>
      </c>
      <c r="D8" s="27">
        <v>4152</v>
      </c>
      <c r="E8" s="23">
        <v>1045</v>
      </c>
      <c r="F8" s="23">
        <v>14.7</v>
      </c>
      <c r="G8" s="23">
        <v>22.3</v>
      </c>
    </row>
    <row r="9" spans="1:7">
      <c r="A9" s="20" t="s">
        <v>25</v>
      </c>
      <c r="B9" s="21" t="s">
        <v>29</v>
      </c>
      <c r="C9" s="22" t="s">
        <v>27</v>
      </c>
      <c r="D9" s="21"/>
      <c r="E9" s="23">
        <v>1428</v>
      </c>
      <c r="F9" s="23">
        <v>21.9</v>
      </c>
      <c r="G9" s="23">
        <v>44.6</v>
      </c>
    </row>
    <row r="10" spans="1:7">
      <c r="A10" s="20" t="s">
        <v>30</v>
      </c>
      <c r="B10" s="21" t="s">
        <v>31</v>
      </c>
      <c r="C10" s="22" t="s">
        <v>32</v>
      </c>
      <c r="D10" s="21"/>
      <c r="E10" s="25">
        <v>72248</v>
      </c>
      <c r="F10" s="19"/>
      <c r="G10" s="19">
        <v>10697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2020-09-11T15:24:25Z</cp:lastPrinted>
  <dcterms:created xsi:type="dcterms:W3CDTF">2015-09-15T11:53:49Z</dcterms:created>
  <dcterms:modified xsi:type="dcterms:W3CDTF">2020-09-11T15:28:13Z</dcterms:modified>
</cp:coreProperties>
</file>